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ebastián\Paper ROCK\Respuesta paper ROCK ss\Para subir en la respuesta\subir 1-11-22\datos xls para subir a eLife\datos xls chequeados\datos xls para subir a eLife\"/>
    </mc:Choice>
  </mc:AlternateContent>
  <bookViews>
    <workbookView xWindow="240" yWindow="75" windowWidth="20115" windowHeight="7995" activeTab="6"/>
  </bookViews>
  <sheets>
    <sheet name="Figure 6 B" sheetId="4" r:id="rId1"/>
    <sheet name="Figure 6 C" sheetId="5" r:id="rId2"/>
    <sheet name="Figure 6 E Exp 1-3 dias" sheetId="6" r:id="rId3"/>
    <sheet name="Figure 6 E Exp 2-3 dias" sheetId="7" r:id="rId4"/>
    <sheet name="Figure 6 E Exp 3-3 dias" sheetId="8" r:id="rId5"/>
    <sheet name="Figure 6 F Exp1-6 dias" sheetId="9" r:id="rId6"/>
    <sheet name="Figure 6  F Exp2-6 dias" sheetId="10" r:id="rId7"/>
  </sheets>
  <calcPr calcId="162913"/>
</workbook>
</file>

<file path=xl/calcChain.xml><?xml version="1.0" encoding="utf-8"?>
<calcChain xmlns="http://schemas.openxmlformats.org/spreadsheetml/2006/main">
  <c r="F22" i="10" l="1"/>
  <c r="E22" i="10"/>
  <c r="D22" i="10"/>
  <c r="C22" i="10"/>
  <c r="B22" i="10"/>
  <c r="G21" i="10"/>
  <c r="G16" i="10"/>
  <c r="D17" i="10" s="1"/>
  <c r="C12" i="10"/>
  <c r="G11" i="10"/>
  <c r="F12" i="10" s="1"/>
  <c r="G6" i="10"/>
  <c r="D7" i="10" s="1"/>
  <c r="F22" i="9"/>
  <c r="E22" i="9"/>
  <c r="D22" i="9"/>
  <c r="C22" i="9"/>
  <c r="B22" i="9"/>
  <c r="G21" i="9"/>
  <c r="F17" i="9"/>
  <c r="E17" i="9"/>
  <c r="D17" i="9"/>
  <c r="C17" i="9"/>
  <c r="B17" i="9"/>
  <c r="G16" i="9"/>
  <c r="F12" i="9"/>
  <c r="E12" i="9"/>
  <c r="D12" i="9"/>
  <c r="C12" i="9"/>
  <c r="B12" i="9"/>
  <c r="G11" i="9"/>
  <c r="F7" i="9"/>
  <c r="E7" i="9"/>
  <c r="D7" i="9"/>
  <c r="C7" i="9"/>
  <c r="B7" i="9"/>
  <c r="G6" i="9"/>
  <c r="C22" i="8"/>
  <c r="G21" i="8"/>
  <c r="F22" i="8" s="1"/>
  <c r="G16" i="8"/>
  <c r="D17" i="8" s="1"/>
  <c r="G11" i="8"/>
  <c r="F12" i="8" s="1"/>
  <c r="G6" i="8"/>
  <c r="D7" i="8" s="1"/>
  <c r="C22" i="7"/>
  <c r="G21" i="7"/>
  <c r="F22" i="7" s="1"/>
  <c r="G16" i="7"/>
  <c r="D17" i="7" s="1"/>
  <c r="G11" i="7"/>
  <c r="F12" i="7" s="1"/>
  <c r="G6" i="7"/>
  <c r="D7" i="7" s="1"/>
  <c r="G21" i="6"/>
  <c r="G16" i="6"/>
  <c r="F12" i="6"/>
  <c r="E12" i="6"/>
  <c r="D12" i="6"/>
  <c r="C12" i="6"/>
  <c r="B12" i="6"/>
  <c r="G11" i="6"/>
  <c r="F7" i="6"/>
  <c r="E7" i="6"/>
  <c r="D7" i="6"/>
  <c r="C7" i="6"/>
  <c r="B7" i="6"/>
  <c r="G6" i="6"/>
  <c r="C12" i="8" l="1"/>
  <c r="C12" i="7"/>
  <c r="E7" i="8"/>
  <c r="E17" i="8"/>
  <c r="B7" i="7"/>
  <c r="F7" i="7"/>
  <c r="D12" i="7"/>
  <c r="B17" i="7"/>
  <c r="F17" i="7"/>
  <c r="D22" i="7"/>
  <c r="B7" i="8"/>
  <c r="F7" i="8"/>
  <c r="D12" i="8"/>
  <c r="B17" i="8"/>
  <c r="F17" i="8"/>
  <c r="D22" i="8"/>
  <c r="B7" i="10"/>
  <c r="F7" i="10"/>
  <c r="D12" i="10"/>
  <c r="B17" i="10"/>
  <c r="F17" i="10"/>
  <c r="E17" i="7"/>
  <c r="E7" i="10"/>
  <c r="E17" i="10"/>
  <c r="C7" i="7"/>
  <c r="E12" i="7"/>
  <c r="C17" i="7"/>
  <c r="E22" i="7"/>
  <c r="C7" i="8"/>
  <c r="E12" i="8"/>
  <c r="C17" i="8"/>
  <c r="E22" i="8"/>
  <c r="C7" i="10"/>
  <c r="E12" i="10"/>
  <c r="C17" i="10"/>
  <c r="E7" i="7"/>
  <c r="B12" i="7"/>
  <c r="B22" i="7"/>
  <c r="B12" i="8"/>
  <c r="B22" i="8"/>
  <c r="B12" i="10"/>
  <c r="G27" i="5" l="1"/>
  <c r="F27" i="5"/>
  <c r="G26" i="5"/>
  <c r="F26" i="5"/>
  <c r="G25" i="5"/>
  <c r="F25" i="5"/>
  <c r="G24" i="5"/>
  <c r="F24" i="5"/>
  <c r="G23" i="5"/>
  <c r="F23" i="5"/>
  <c r="G21" i="5"/>
  <c r="F21" i="5"/>
  <c r="G20" i="5"/>
  <c r="F20" i="5"/>
  <c r="G19" i="5"/>
  <c r="F19" i="5"/>
  <c r="G18" i="5"/>
  <c r="F18" i="5"/>
  <c r="G17" i="5"/>
  <c r="F17" i="5"/>
  <c r="G15" i="5"/>
  <c r="F15" i="5"/>
  <c r="G14" i="5"/>
  <c r="F14" i="5"/>
  <c r="G13" i="5"/>
  <c r="F13" i="5"/>
  <c r="G12" i="5"/>
  <c r="F12" i="5"/>
  <c r="G11" i="5"/>
  <c r="F11" i="5"/>
  <c r="K10" i="5"/>
  <c r="J10" i="5"/>
  <c r="I10" i="5"/>
  <c r="K9" i="5"/>
  <c r="J9" i="5"/>
  <c r="I9" i="5"/>
  <c r="G9" i="5"/>
  <c r="F9" i="5"/>
  <c r="K8" i="5"/>
  <c r="J8" i="5"/>
  <c r="I8" i="5"/>
  <c r="G8" i="5"/>
  <c r="F8" i="5"/>
  <c r="K7" i="5"/>
  <c r="J7" i="5"/>
  <c r="I7" i="5"/>
  <c r="G7" i="5"/>
  <c r="F7" i="5"/>
  <c r="G6" i="5"/>
  <c r="F6" i="5"/>
  <c r="G5" i="5"/>
  <c r="F5" i="5"/>
  <c r="G27" i="4"/>
  <c r="F27" i="4"/>
  <c r="G26" i="4"/>
  <c r="F26" i="4"/>
  <c r="G25" i="4"/>
  <c r="F25" i="4"/>
  <c r="G24" i="4"/>
  <c r="F24" i="4"/>
  <c r="G23" i="4"/>
  <c r="F23" i="4"/>
  <c r="G21" i="4"/>
  <c r="F21" i="4"/>
  <c r="G20" i="4"/>
  <c r="F20" i="4"/>
  <c r="G19" i="4"/>
  <c r="F19" i="4"/>
  <c r="G18" i="4"/>
  <c r="F18" i="4"/>
  <c r="G17" i="4"/>
  <c r="F17" i="4"/>
  <c r="G15" i="4"/>
  <c r="F15" i="4"/>
  <c r="G14" i="4"/>
  <c r="F14" i="4"/>
  <c r="G13" i="4"/>
  <c r="F13" i="4"/>
  <c r="G12" i="4"/>
  <c r="F12" i="4"/>
  <c r="G11" i="4"/>
  <c r="F11" i="4"/>
  <c r="K10" i="4"/>
  <c r="J10" i="4"/>
  <c r="I10" i="4"/>
  <c r="K9" i="4"/>
  <c r="J9" i="4"/>
  <c r="I9" i="4"/>
  <c r="G9" i="4"/>
  <c r="F9" i="4"/>
  <c r="K8" i="4"/>
  <c r="J8" i="4"/>
  <c r="I8" i="4"/>
  <c r="G8" i="4"/>
  <c r="F8" i="4"/>
  <c r="K7" i="4"/>
  <c r="J7" i="4"/>
  <c r="I7" i="4"/>
  <c r="G7" i="4"/>
  <c r="F7" i="4"/>
  <c r="G6" i="4"/>
  <c r="F6" i="4"/>
  <c r="G5" i="4"/>
  <c r="F5" i="4"/>
</calcChain>
</file>

<file path=xl/sharedStrings.xml><?xml version="1.0" encoding="utf-8"?>
<sst xmlns="http://schemas.openxmlformats.org/spreadsheetml/2006/main" count="288" uniqueCount="60">
  <si>
    <t>128 uM</t>
  </si>
  <si>
    <t>3 dias</t>
  </si>
  <si>
    <t>SUMAS de 3,4,5</t>
  </si>
  <si>
    <t>PEO4-NT</t>
  </si>
  <si>
    <t>Exp 1</t>
  </si>
  <si>
    <t>Exp 2</t>
  </si>
  <si>
    <t>Exp 3</t>
  </si>
  <si>
    <t>Average</t>
  </si>
  <si>
    <t>SEM</t>
  </si>
  <si>
    <t>PEO4-F</t>
  </si>
  <si>
    <t>5+</t>
  </si>
  <si>
    <t>PEO1-NT</t>
  </si>
  <si>
    <t>PEO4-Fasu</t>
  </si>
  <si>
    <t>PEO1-F</t>
  </si>
  <si>
    <t>PEO1-Fasu</t>
  </si>
  <si>
    <t>6 dias</t>
  </si>
  <si>
    <t>PEO4</t>
  </si>
  <si>
    <t>Control</t>
  </si>
  <si>
    <t>Fasudil 128 uM</t>
  </si>
  <si>
    <t>PEO1</t>
  </si>
  <si>
    <t>Bipolares con 2 centrosomas</t>
  </si>
  <si>
    <t>Bipolares con mas de 2 centrosomas</t>
  </si>
  <si>
    <t>Tripolares</t>
  </si>
  <si>
    <t>Tetrapolares</t>
  </si>
  <si>
    <t>Mas de 4 polos</t>
  </si>
  <si>
    <t>TOTAL</t>
  </si>
  <si>
    <t>% total</t>
  </si>
  <si>
    <t>Bipolares con mas de 2 centrosomas*</t>
  </si>
  <si>
    <t>Tripolares*</t>
  </si>
  <si>
    <t>Tetrapolares*</t>
  </si>
  <si>
    <t>Mas de 4 polos*</t>
  </si>
  <si>
    <t>*detalles</t>
  </si>
  <si>
    <t>3 (3 centrosomas)</t>
  </si>
  <si>
    <t>4 Tri (3 centrosomas)</t>
  </si>
  <si>
    <t>10 Tetra (4 centrosomas)</t>
  </si>
  <si>
    <t>1 Penta (8 centrosomas)</t>
  </si>
  <si>
    <t>1 (4 centrosomas)</t>
  </si>
  <si>
    <t>2 Tri (4 centrosomas)</t>
  </si>
  <si>
    <t>1 Tetra (6 centrosomas)</t>
  </si>
  <si>
    <t>2 Penta (5 centrosomas)</t>
  </si>
  <si>
    <t>Fasudil 96 uM</t>
  </si>
  <si>
    <t>Tri (5, 3, 3, 3, 3, 3)</t>
  </si>
  <si>
    <t>Tetra (4, 5, 4, 4, 4)</t>
  </si>
  <si>
    <t>Pseudo (3)</t>
  </si>
  <si>
    <t>Multi (6, 6, 6)</t>
  </si>
  <si>
    <t>PEO4-Fasudil 128 uM</t>
  </si>
  <si>
    <t>PEO1-Fasudil 128 uM</t>
  </si>
  <si>
    <t>Bipolar (4 centro) 1</t>
  </si>
  <si>
    <t>Tripolar (3 centro) 2</t>
  </si>
  <si>
    <t>Tetrapolar (4 centro) 3</t>
  </si>
  <si>
    <t>Multipolar (6, 8 y 10+ centro)</t>
  </si>
  <si>
    <t>Bipolar (3, 4)</t>
  </si>
  <si>
    <t>Multipolar (8 y 10+ centro)</t>
  </si>
  <si>
    <t>Percent of binucleated and multinucleated PEO4 and PEO1 cells after 3 days of Fasudil treatment</t>
  </si>
  <si>
    <t>Percent of binucleated and multinucleated cells</t>
  </si>
  <si>
    <t>Percent of binucleated and multinucleated PEO4 and PEO1 cells after 6 days of Fasudil treatment</t>
  </si>
  <si>
    <t xml:space="preserve">Percent of metaphases in PEO4 and PEO1 cells with multipolar spindles after 3 days of Fasudil treatment </t>
  </si>
  <si>
    <t>Percent of metaphases</t>
  </si>
  <si>
    <t>Percent of metaphase in PEO4 and PEO1 cells with multipolar spindles after 6 days of Fasudil treatment</t>
  </si>
  <si>
    <t>Percent of metaphase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</si>
</sst>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0" borderId="1" xfId="0" applyBorder="1" applyAlignment="1">
      <alignment horizontal="right"/>
    </xf>
    <xf numFmtId="164" fontId="0" fillId="0" borderId="1" xfId="0" applyNumberFormat="1" applyBorder="1"/>
    <xf numFmtId="2" fontId="0" fillId="0" borderId="1" xfId="0" applyNumberFormat="1" applyBorder="1"/>
    <xf numFmtId="164" fontId="0" fillId="0" borderId="0" xfId="0" applyNumberFormat="1"/>
    <xf numFmtId="2" fontId="0" fillId="0" borderId="0" xfId="0" applyNumberFormat="1"/>
    <xf numFmtId="0" fontId="0" fillId="0" borderId="1" xfId="0" applyBorder="1"/>
    <xf numFmtId="164" fontId="0" fillId="0" borderId="1" xfId="0" applyNumberFormat="1" applyFill="1" applyBorder="1"/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activeCell="A2" activeCellId="1" sqref="A1:K1 A2:K2"/>
    </sheetView>
  </sheetViews>
  <sheetFormatPr baseColWidth="10" defaultColWidth="9.140625" defaultRowHeight="15" x14ac:dyDescent="0.25"/>
  <cols>
    <col min="2" max="2" width="11.5703125" customWidth="1"/>
    <col min="10" max="10" width="9.5703125" bestFit="1" customWidth="1"/>
    <col min="11" max="11" width="10.7109375" bestFit="1" customWidth="1"/>
    <col min="12" max="15" width="9.5703125" bestFit="1" customWidth="1"/>
  </cols>
  <sheetData>
    <row r="1" spans="1:11" x14ac:dyDescent="0.25">
      <c r="A1" s="12" t="s">
        <v>54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2" t="s">
        <v>53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t="s">
        <v>0</v>
      </c>
      <c r="B3" t="s">
        <v>1</v>
      </c>
      <c r="I3" t="s">
        <v>2</v>
      </c>
    </row>
    <row r="4" spans="1:11" x14ac:dyDescent="0.25"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</row>
    <row r="5" spans="1:11" x14ac:dyDescent="0.25">
      <c r="B5" s="2">
        <v>1</v>
      </c>
      <c r="C5" s="3">
        <v>97.3</v>
      </c>
      <c r="D5" s="3">
        <v>98.5</v>
      </c>
      <c r="E5" s="3">
        <v>98</v>
      </c>
      <c r="F5" s="3">
        <f>AVERAGE(C5:E5)</f>
        <v>97.933333333333337</v>
      </c>
      <c r="G5" s="4">
        <f>(STDEV(C5:E5)/SQRT(3))</f>
        <v>0.34801021696368589</v>
      </c>
    </row>
    <row r="6" spans="1:11" x14ac:dyDescent="0.25">
      <c r="B6" s="2">
        <v>2</v>
      </c>
      <c r="C6" s="3">
        <v>2.7</v>
      </c>
      <c r="D6" s="3">
        <v>1.5</v>
      </c>
      <c r="E6" s="3">
        <v>2</v>
      </c>
      <c r="F6" s="3">
        <f t="shared" ref="F6:F9" si="0">AVERAGE(C6:E6)</f>
        <v>2.0666666666666669</v>
      </c>
      <c r="G6" s="4">
        <f t="shared" ref="G6:G9" si="1">(STDEV(C6:E6)/SQRT(3))</f>
        <v>0.348010216963685</v>
      </c>
      <c r="H6" s="5"/>
      <c r="I6" s="1" t="s">
        <v>4</v>
      </c>
      <c r="J6" s="1" t="s">
        <v>5</v>
      </c>
      <c r="K6" s="1" t="s">
        <v>6</v>
      </c>
    </row>
    <row r="7" spans="1:11" x14ac:dyDescent="0.25">
      <c r="B7" s="2">
        <v>3</v>
      </c>
      <c r="C7" s="3">
        <v>0</v>
      </c>
      <c r="D7" s="3">
        <v>0</v>
      </c>
      <c r="E7" s="3">
        <v>0</v>
      </c>
      <c r="F7" s="3">
        <f t="shared" si="0"/>
        <v>0</v>
      </c>
      <c r="G7" s="4">
        <f t="shared" si="1"/>
        <v>0</v>
      </c>
      <c r="H7" t="s">
        <v>3</v>
      </c>
      <c r="I7" s="5">
        <f>SUM(C7:C9)</f>
        <v>0</v>
      </c>
      <c r="J7" s="5">
        <f t="shared" ref="J7:K7" si="2">SUM(D7:D9)</f>
        <v>0</v>
      </c>
      <c r="K7" s="5">
        <f t="shared" si="2"/>
        <v>0</v>
      </c>
    </row>
    <row r="8" spans="1:11" x14ac:dyDescent="0.25">
      <c r="B8" s="2">
        <v>4</v>
      </c>
      <c r="C8" s="3">
        <v>0</v>
      </c>
      <c r="D8" s="3">
        <v>0</v>
      </c>
      <c r="E8" s="3">
        <v>0</v>
      </c>
      <c r="F8" s="3">
        <f t="shared" si="0"/>
        <v>0</v>
      </c>
      <c r="G8" s="4">
        <f t="shared" si="1"/>
        <v>0</v>
      </c>
      <c r="H8" t="s">
        <v>9</v>
      </c>
      <c r="I8" s="5">
        <f>SUM(C13:C15)</f>
        <v>0</v>
      </c>
      <c r="J8" s="5">
        <f t="shared" ref="J8:K8" si="3">SUM(D13:D15)</f>
        <v>1.5</v>
      </c>
      <c r="K8" s="5">
        <f t="shared" si="3"/>
        <v>0.5</v>
      </c>
    </row>
    <row r="9" spans="1:11" x14ac:dyDescent="0.25">
      <c r="B9" s="2" t="s">
        <v>10</v>
      </c>
      <c r="C9" s="3">
        <v>0</v>
      </c>
      <c r="D9" s="3">
        <v>0</v>
      </c>
      <c r="E9" s="3">
        <v>0</v>
      </c>
      <c r="F9" s="3">
        <f t="shared" si="0"/>
        <v>0</v>
      </c>
      <c r="G9" s="4">
        <f t="shared" si="1"/>
        <v>0</v>
      </c>
      <c r="H9" t="s">
        <v>11</v>
      </c>
      <c r="I9" s="6">
        <f>SUM(C19:C21)</f>
        <v>0</v>
      </c>
      <c r="J9" s="6">
        <f t="shared" ref="J9:K9" si="4">SUM(D19:D21)</f>
        <v>0.5</v>
      </c>
      <c r="K9" s="6">
        <f t="shared" si="4"/>
        <v>0.5</v>
      </c>
    </row>
    <row r="10" spans="1:11" x14ac:dyDescent="0.25">
      <c r="B10" s="1" t="s">
        <v>12</v>
      </c>
      <c r="C10" s="1" t="s">
        <v>4</v>
      </c>
      <c r="D10" s="1" t="s">
        <v>5</v>
      </c>
      <c r="E10" s="1" t="s">
        <v>6</v>
      </c>
      <c r="F10" s="1" t="s">
        <v>7</v>
      </c>
      <c r="G10" s="1" t="s">
        <v>8</v>
      </c>
      <c r="H10" t="s">
        <v>13</v>
      </c>
      <c r="I10" s="5">
        <f>SUM(C25:C27)</f>
        <v>3.6999999999999997</v>
      </c>
      <c r="J10" s="5">
        <f t="shared" ref="J10:K10" si="5">SUM(D25:D27)</f>
        <v>7.9</v>
      </c>
      <c r="K10" s="5">
        <f t="shared" si="5"/>
        <v>9</v>
      </c>
    </row>
    <row r="11" spans="1:11" x14ac:dyDescent="0.25">
      <c r="B11" s="2">
        <v>1</v>
      </c>
      <c r="C11" s="3">
        <v>97</v>
      </c>
      <c r="D11" s="3">
        <v>94.7</v>
      </c>
      <c r="E11" s="3">
        <v>93.5</v>
      </c>
      <c r="F11" s="3">
        <f>AVERAGE(C11:E11)</f>
        <v>95.066666666666663</v>
      </c>
      <c r="G11" s="4">
        <f>(STDEV(C11:E11)/SQRT(3))</f>
        <v>1.0268614533832907</v>
      </c>
    </row>
    <row r="12" spans="1:11" x14ac:dyDescent="0.25">
      <c r="B12" s="2">
        <v>2</v>
      </c>
      <c r="C12" s="3">
        <v>3</v>
      </c>
      <c r="D12" s="3">
        <v>3.9</v>
      </c>
      <c r="E12" s="3">
        <v>6</v>
      </c>
      <c r="F12" s="3">
        <f t="shared" ref="F12:F15" si="6">AVERAGE(C12:E12)</f>
        <v>4.3</v>
      </c>
      <c r="G12" s="4">
        <f t="shared" ref="G12:G15" si="7">(STDEV(C12:E12)/SQRT(3))</f>
        <v>0.88881944173155913</v>
      </c>
    </row>
    <row r="13" spans="1:11" x14ac:dyDescent="0.25">
      <c r="B13" s="2">
        <v>3</v>
      </c>
      <c r="C13" s="3">
        <v>0</v>
      </c>
      <c r="D13" s="3">
        <v>1</v>
      </c>
      <c r="E13" s="7">
        <v>0.5</v>
      </c>
      <c r="F13" s="3">
        <f t="shared" si="6"/>
        <v>0.5</v>
      </c>
      <c r="G13" s="4">
        <f t="shared" si="7"/>
        <v>0.28867513459481292</v>
      </c>
    </row>
    <row r="14" spans="1:11" x14ac:dyDescent="0.25">
      <c r="B14" s="2">
        <v>4</v>
      </c>
      <c r="C14" s="3">
        <v>0</v>
      </c>
      <c r="D14" s="8">
        <v>0</v>
      </c>
      <c r="E14" s="8">
        <v>0</v>
      </c>
      <c r="F14" s="3">
        <f t="shared" si="6"/>
        <v>0</v>
      </c>
      <c r="G14" s="4">
        <f t="shared" si="7"/>
        <v>0</v>
      </c>
    </row>
    <row r="15" spans="1:11" x14ac:dyDescent="0.25">
      <c r="B15" s="2" t="s">
        <v>10</v>
      </c>
      <c r="C15" s="3">
        <v>0</v>
      </c>
      <c r="D15" s="3">
        <v>0.5</v>
      </c>
      <c r="E15" s="3">
        <v>0</v>
      </c>
      <c r="F15" s="3">
        <f t="shared" si="6"/>
        <v>0.16666666666666666</v>
      </c>
      <c r="G15" s="4">
        <f t="shared" si="7"/>
        <v>0.16666666666666669</v>
      </c>
    </row>
    <row r="16" spans="1:11" x14ac:dyDescent="0.25">
      <c r="B16" s="1" t="s">
        <v>11</v>
      </c>
      <c r="C16" s="1" t="s">
        <v>4</v>
      </c>
      <c r="D16" s="1" t="s">
        <v>5</v>
      </c>
      <c r="E16" s="1" t="s">
        <v>6</v>
      </c>
      <c r="F16" s="1" t="s">
        <v>7</v>
      </c>
      <c r="G16" s="1" t="s">
        <v>8</v>
      </c>
    </row>
    <row r="17" spans="2:11" x14ac:dyDescent="0.25">
      <c r="B17" s="2">
        <v>1</v>
      </c>
      <c r="C17" s="4">
        <v>98</v>
      </c>
      <c r="D17" s="4">
        <v>97.5</v>
      </c>
      <c r="E17" s="3">
        <v>97.5</v>
      </c>
      <c r="F17" s="3">
        <f>AVERAGE(C17:E17)</f>
        <v>97.666666666666671</v>
      </c>
      <c r="G17" s="4">
        <f>(STDEV(C17:E17)/SQRT(3))</f>
        <v>0.16666666666666669</v>
      </c>
    </row>
    <row r="18" spans="2:11" x14ac:dyDescent="0.25">
      <c r="B18" s="2">
        <v>2</v>
      </c>
      <c r="C18" s="4">
        <v>2</v>
      </c>
      <c r="D18" s="4">
        <v>2</v>
      </c>
      <c r="E18" s="3">
        <v>2</v>
      </c>
      <c r="F18" s="3">
        <f t="shared" ref="F18:F21" si="8">AVERAGE(C18:E18)</f>
        <v>2</v>
      </c>
      <c r="G18" s="4">
        <f t="shared" ref="G18:G21" si="9">(STDEV(C18:E18)/SQRT(3))</f>
        <v>0</v>
      </c>
    </row>
    <row r="19" spans="2:11" x14ac:dyDescent="0.25">
      <c r="B19" s="2">
        <v>3</v>
      </c>
      <c r="C19" s="4">
        <v>0</v>
      </c>
      <c r="D19" s="4">
        <v>0.5</v>
      </c>
      <c r="E19" s="3">
        <v>0.5</v>
      </c>
      <c r="F19" s="3">
        <f t="shared" si="8"/>
        <v>0.33333333333333331</v>
      </c>
      <c r="G19" s="4">
        <f t="shared" si="9"/>
        <v>0.16666666666666669</v>
      </c>
    </row>
    <row r="20" spans="2:11" x14ac:dyDescent="0.25">
      <c r="B20" s="2">
        <v>4</v>
      </c>
      <c r="C20" s="4">
        <v>0</v>
      </c>
      <c r="D20" s="4">
        <v>0</v>
      </c>
      <c r="E20" s="4">
        <v>0</v>
      </c>
      <c r="F20" s="3">
        <f t="shared" si="8"/>
        <v>0</v>
      </c>
      <c r="G20" s="4">
        <f t="shared" si="9"/>
        <v>0</v>
      </c>
    </row>
    <row r="21" spans="2:11" x14ac:dyDescent="0.25">
      <c r="B21" s="2" t="s">
        <v>10</v>
      </c>
      <c r="C21" s="4">
        <v>0</v>
      </c>
      <c r="D21" s="4">
        <v>0</v>
      </c>
      <c r="E21" s="4">
        <v>0</v>
      </c>
      <c r="F21" s="3">
        <f t="shared" si="8"/>
        <v>0</v>
      </c>
      <c r="G21" s="4">
        <f t="shared" si="9"/>
        <v>0</v>
      </c>
    </row>
    <row r="22" spans="2:11" x14ac:dyDescent="0.25">
      <c r="B22" s="1" t="s">
        <v>14</v>
      </c>
      <c r="C22" s="1" t="s">
        <v>4</v>
      </c>
      <c r="D22" s="1" t="s">
        <v>5</v>
      </c>
      <c r="E22" s="1" t="s">
        <v>6</v>
      </c>
      <c r="F22" s="1" t="s">
        <v>7</v>
      </c>
      <c r="G22" s="1" t="s">
        <v>8</v>
      </c>
    </row>
    <row r="23" spans="2:11" x14ac:dyDescent="0.25">
      <c r="B23" s="2">
        <v>1</v>
      </c>
      <c r="C23" s="3">
        <v>89.2</v>
      </c>
      <c r="D23" s="3">
        <v>76.5</v>
      </c>
      <c r="E23" s="3">
        <v>66.5</v>
      </c>
      <c r="F23" s="3">
        <f>AVERAGE(C23:E23)</f>
        <v>77.399999999999991</v>
      </c>
      <c r="G23" s="4">
        <f>(STDEV(C23:E23)/SQRT(3))</f>
        <v>6.5683584961033787</v>
      </c>
    </row>
    <row r="24" spans="2:11" x14ac:dyDescent="0.25">
      <c r="B24" s="2">
        <v>2</v>
      </c>
      <c r="C24" s="3">
        <v>7</v>
      </c>
      <c r="D24" s="3">
        <v>15.7</v>
      </c>
      <c r="E24" s="3">
        <v>24.5</v>
      </c>
      <c r="F24" s="3">
        <f t="shared" ref="F24:F27" si="10">AVERAGE(C24:E24)</f>
        <v>15.733333333333334</v>
      </c>
      <c r="G24" s="4">
        <f t="shared" ref="G24:G27" si="11">(STDEV(C24:E24)/SQRT(3))</f>
        <v>5.0518423482043771</v>
      </c>
    </row>
    <row r="25" spans="2:11" x14ac:dyDescent="0.25">
      <c r="B25" s="2">
        <v>3</v>
      </c>
      <c r="C25" s="3">
        <v>1.4</v>
      </c>
      <c r="D25" s="3">
        <v>3.4</v>
      </c>
      <c r="E25" s="3">
        <v>4.5</v>
      </c>
      <c r="F25" s="3">
        <f t="shared" si="10"/>
        <v>3.1</v>
      </c>
      <c r="G25" s="4">
        <f t="shared" si="11"/>
        <v>0.90737717258774619</v>
      </c>
    </row>
    <row r="26" spans="2:11" x14ac:dyDescent="0.25">
      <c r="B26" s="2">
        <v>4</v>
      </c>
      <c r="C26" s="3">
        <v>0</v>
      </c>
      <c r="D26" s="3">
        <v>2</v>
      </c>
      <c r="E26" s="3">
        <v>1.5</v>
      </c>
      <c r="F26" s="3">
        <f t="shared" si="10"/>
        <v>1.1666666666666667</v>
      </c>
      <c r="G26" s="4">
        <f t="shared" si="11"/>
        <v>0.60092521257733167</v>
      </c>
    </row>
    <row r="27" spans="2:11" x14ac:dyDescent="0.25">
      <c r="B27" s="2" t="s">
        <v>10</v>
      </c>
      <c r="C27" s="3">
        <v>2.2999999999999998</v>
      </c>
      <c r="D27" s="3">
        <v>2.5</v>
      </c>
      <c r="E27" s="3">
        <v>3</v>
      </c>
      <c r="F27" s="3">
        <f t="shared" si="10"/>
        <v>2.6</v>
      </c>
      <c r="G27" s="4">
        <f t="shared" si="11"/>
        <v>0.20816659994661391</v>
      </c>
    </row>
    <row r="28" spans="2:11" x14ac:dyDescent="0.25">
      <c r="J28" s="5"/>
      <c r="K28" s="5"/>
    </row>
    <row r="33" spans="10:15" x14ac:dyDescent="0.25">
      <c r="J33" s="5"/>
      <c r="K33" s="5"/>
      <c r="L33" s="5"/>
      <c r="M33" s="5"/>
      <c r="N33" s="5"/>
    </row>
    <row r="37" spans="10:15" x14ac:dyDescent="0.25">
      <c r="N37" s="5"/>
      <c r="O37" s="5"/>
    </row>
    <row r="38" spans="10:15" x14ac:dyDescent="0.25">
      <c r="K38" s="5"/>
      <c r="L38" s="5"/>
      <c r="M38" s="5"/>
      <c r="N38" s="5"/>
      <c r="O38" s="5"/>
    </row>
    <row r="43" spans="10:15" x14ac:dyDescent="0.25">
      <c r="J43" s="5"/>
      <c r="K43" s="5"/>
      <c r="L43" s="5"/>
      <c r="M43" s="5"/>
      <c r="N43" s="5"/>
    </row>
  </sheetData>
  <mergeCells count="2">
    <mergeCell ref="A1:K1"/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zoomScaleNormal="100" workbookViewId="0">
      <selection activeCell="K22" sqref="K22"/>
    </sheetView>
  </sheetViews>
  <sheetFormatPr baseColWidth="10" defaultColWidth="9.140625" defaultRowHeight="15" x14ac:dyDescent="0.25"/>
  <cols>
    <col min="2" max="2" width="11.5703125" customWidth="1"/>
    <col min="9" max="9" width="9.5703125" bestFit="1" customWidth="1"/>
    <col min="10" max="10" width="10.5703125" bestFit="1" customWidth="1"/>
    <col min="11" max="11" width="10.7109375" bestFit="1" customWidth="1"/>
    <col min="12" max="15" width="9.5703125" bestFit="1" customWidth="1"/>
  </cols>
  <sheetData>
    <row r="1" spans="1:11" x14ac:dyDescent="0.25">
      <c r="A1" s="12" t="s">
        <v>54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12" t="s">
        <v>55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t="s">
        <v>0</v>
      </c>
      <c r="B3" t="s">
        <v>15</v>
      </c>
    </row>
    <row r="4" spans="1:11" x14ac:dyDescent="0.25">
      <c r="A4" t="s">
        <v>16</v>
      </c>
      <c r="B4" s="1" t="s">
        <v>17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I4" t="s">
        <v>2</v>
      </c>
    </row>
    <row r="5" spans="1:11" x14ac:dyDescent="0.25">
      <c r="B5" s="2">
        <v>1</v>
      </c>
      <c r="C5" s="3">
        <v>95.04132231404958</v>
      </c>
      <c r="D5" s="3">
        <v>95.544554455445549</v>
      </c>
      <c r="E5" s="3">
        <v>97.5</v>
      </c>
      <c r="F5" s="3">
        <f>AVERAGE(C5:E5)</f>
        <v>96.028625589831719</v>
      </c>
      <c r="G5" s="4">
        <f>(STDEV(C5:E5)/SQRT(3))</f>
        <v>0.74989280082934884</v>
      </c>
    </row>
    <row r="6" spans="1:11" x14ac:dyDescent="0.25">
      <c r="B6" s="2">
        <v>2</v>
      </c>
      <c r="C6" s="3">
        <v>4.1322314049586772</v>
      </c>
      <c r="D6" s="3">
        <v>3.4653465346534653</v>
      </c>
      <c r="E6" s="3">
        <v>2.5</v>
      </c>
      <c r="F6" s="3">
        <f t="shared" ref="F6:F9" si="0">AVERAGE(C6:E6)</f>
        <v>3.3658593132040475</v>
      </c>
      <c r="G6" s="4">
        <f t="shared" ref="G6:G9" si="1">(STDEV(C6:E6)/SQRT(3))</f>
        <v>0.47380309561994949</v>
      </c>
      <c r="H6" s="5"/>
      <c r="I6" s="1" t="s">
        <v>4</v>
      </c>
      <c r="J6" s="1" t="s">
        <v>5</v>
      </c>
      <c r="K6" s="1" t="s">
        <v>6</v>
      </c>
    </row>
    <row r="7" spans="1:11" x14ac:dyDescent="0.25">
      <c r="B7" s="2">
        <v>3</v>
      </c>
      <c r="C7" s="3">
        <v>0.82644628099173556</v>
      </c>
      <c r="D7" s="3">
        <v>0</v>
      </c>
      <c r="E7" s="3">
        <v>0</v>
      </c>
      <c r="F7" s="3">
        <f t="shared" si="0"/>
        <v>0.27548209366391185</v>
      </c>
      <c r="G7" s="4">
        <f t="shared" si="1"/>
        <v>0.27548209366391185</v>
      </c>
      <c r="H7" t="s">
        <v>3</v>
      </c>
      <c r="I7" s="5">
        <f>SUM(C7:C9)</f>
        <v>0.82644628099173556</v>
      </c>
      <c r="J7" s="5">
        <f t="shared" ref="J7:K7" si="2">SUM(D7:D9)</f>
        <v>0.99009900990099009</v>
      </c>
      <c r="K7" s="5">
        <f t="shared" si="2"/>
        <v>0</v>
      </c>
    </row>
    <row r="8" spans="1:11" x14ac:dyDescent="0.25">
      <c r="B8" s="2">
        <v>4</v>
      </c>
      <c r="C8" s="3">
        <v>0</v>
      </c>
      <c r="D8" s="3">
        <v>0</v>
      </c>
      <c r="E8" s="3">
        <v>0</v>
      </c>
      <c r="F8" s="3">
        <f t="shared" si="0"/>
        <v>0</v>
      </c>
      <c r="G8" s="4">
        <f t="shared" si="1"/>
        <v>0</v>
      </c>
      <c r="H8" t="s">
        <v>9</v>
      </c>
      <c r="I8" s="5">
        <f>SUM(C13:C15)</f>
        <v>1.1627906976744187</v>
      </c>
      <c r="J8" s="5">
        <f t="shared" ref="J8:K8" si="3">SUM(D13:D15)</f>
        <v>0.94786729857819907</v>
      </c>
      <c r="K8" s="5">
        <f t="shared" si="3"/>
        <v>0.5</v>
      </c>
    </row>
    <row r="9" spans="1:11" x14ac:dyDescent="0.25">
      <c r="B9" s="2" t="s">
        <v>10</v>
      </c>
      <c r="C9" s="3">
        <v>0</v>
      </c>
      <c r="D9" s="3">
        <v>0.99009900990099009</v>
      </c>
      <c r="E9" s="3">
        <v>0</v>
      </c>
      <c r="F9" s="3">
        <f t="shared" si="0"/>
        <v>0.33003300330033003</v>
      </c>
      <c r="G9" s="4">
        <f t="shared" si="1"/>
        <v>0.33003300330033009</v>
      </c>
      <c r="H9" t="s">
        <v>11</v>
      </c>
      <c r="I9" s="5">
        <f>SUM(C19:C21)</f>
        <v>0.40160642570281124</v>
      </c>
      <c r="J9" s="5">
        <f t="shared" ref="J9:K9" si="4">SUM(D19:D21)</f>
        <v>0</v>
      </c>
      <c r="K9" s="5">
        <f t="shared" si="4"/>
        <v>2.6</v>
      </c>
    </row>
    <row r="10" spans="1:11" x14ac:dyDescent="0.25">
      <c r="B10" s="1" t="s">
        <v>18</v>
      </c>
      <c r="C10" s="1" t="s">
        <v>4</v>
      </c>
      <c r="D10" s="1" t="s">
        <v>5</v>
      </c>
      <c r="E10" s="1" t="s">
        <v>6</v>
      </c>
      <c r="F10" s="1" t="s">
        <v>7</v>
      </c>
      <c r="G10" s="1" t="s">
        <v>8</v>
      </c>
      <c r="H10" t="s">
        <v>13</v>
      </c>
      <c r="I10" s="5">
        <f>SUM(C25:C27)</f>
        <v>8.6021505376344081</v>
      </c>
      <c r="J10" s="5">
        <f t="shared" ref="J10:K10" si="5">SUM(D25:D27)</f>
        <v>13.526570048309178</v>
      </c>
      <c r="K10" s="5">
        <f t="shared" si="5"/>
        <v>19.100000000000001</v>
      </c>
    </row>
    <row r="11" spans="1:11" x14ac:dyDescent="0.25">
      <c r="B11" s="2">
        <v>1</v>
      </c>
      <c r="C11" s="3">
        <v>95.736434108527135</v>
      </c>
      <c r="D11" s="3">
        <v>90.047393364928908</v>
      </c>
      <c r="E11" s="3">
        <v>97</v>
      </c>
      <c r="F11" s="3">
        <f>AVERAGE(C11:E11)</f>
        <v>94.261275824485338</v>
      </c>
      <c r="G11" s="4">
        <f>(STDEV(C11:E11)/SQRT(3))</f>
        <v>2.1382823112443532</v>
      </c>
    </row>
    <row r="12" spans="1:11" x14ac:dyDescent="0.25">
      <c r="B12" s="2">
        <v>2</v>
      </c>
      <c r="C12" s="3">
        <v>3.1007751937984498</v>
      </c>
      <c r="D12" s="3">
        <v>9.0047393364928912</v>
      </c>
      <c r="E12" s="3">
        <v>2.5</v>
      </c>
      <c r="F12" s="3">
        <f t="shared" ref="F12:F15" si="6">AVERAGE(C12:E12)</f>
        <v>4.868504843430447</v>
      </c>
      <c r="G12" s="4">
        <f t="shared" ref="G12:G15" si="7">(STDEV(C12:E12)/SQRT(3))</f>
        <v>2.0753762345311868</v>
      </c>
    </row>
    <row r="13" spans="1:11" x14ac:dyDescent="0.25">
      <c r="B13" s="2">
        <v>3</v>
      </c>
      <c r="C13" s="3">
        <v>0.77519379844961245</v>
      </c>
      <c r="D13" s="3">
        <v>0</v>
      </c>
      <c r="E13" s="3">
        <v>0</v>
      </c>
      <c r="F13" s="3">
        <f t="shared" si="6"/>
        <v>0.2583979328165375</v>
      </c>
      <c r="G13" s="4">
        <f t="shared" si="7"/>
        <v>0.2583979328165375</v>
      </c>
    </row>
    <row r="14" spans="1:11" x14ac:dyDescent="0.25">
      <c r="B14" s="2">
        <v>4</v>
      </c>
      <c r="C14" s="3">
        <v>0.38759689922480622</v>
      </c>
      <c r="D14" s="8">
        <v>0</v>
      </c>
      <c r="E14" s="8">
        <v>0</v>
      </c>
      <c r="F14" s="3">
        <f t="shared" si="6"/>
        <v>0.12919896640826875</v>
      </c>
      <c r="G14" s="4">
        <f t="shared" si="7"/>
        <v>0.12919896640826875</v>
      </c>
    </row>
    <row r="15" spans="1:11" x14ac:dyDescent="0.25">
      <c r="B15" s="2" t="s">
        <v>10</v>
      </c>
      <c r="C15" s="3">
        <v>0</v>
      </c>
      <c r="D15" s="3">
        <v>0.94786729857819907</v>
      </c>
      <c r="E15" s="3">
        <v>0.5</v>
      </c>
      <c r="F15" s="3">
        <f t="shared" si="6"/>
        <v>0.48262243285939971</v>
      </c>
      <c r="G15" s="4">
        <f t="shared" si="7"/>
        <v>0.27376363820412541</v>
      </c>
    </row>
    <row r="16" spans="1:11" x14ac:dyDescent="0.25">
      <c r="A16" t="s">
        <v>19</v>
      </c>
      <c r="B16" s="1" t="s">
        <v>17</v>
      </c>
      <c r="C16" s="1" t="s">
        <v>4</v>
      </c>
      <c r="D16" s="1" t="s">
        <v>5</v>
      </c>
      <c r="E16" s="1" t="s">
        <v>6</v>
      </c>
      <c r="F16" s="1" t="s">
        <v>7</v>
      </c>
      <c r="G16" s="1" t="s">
        <v>8</v>
      </c>
    </row>
    <row r="17" spans="2:7" x14ac:dyDescent="0.25">
      <c r="B17" s="2">
        <v>1</v>
      </c>
      <c r="C17" s="3">
        <v>93.574297188755025</v>
      </c>
      <c r="D17" s="3">
        <v>99.014778325123146</v>
      </c>
      <c r="E17" s="3">
        <v>96.3</v>
      </c>
      <c r="F17" s="3">
        <f>AVERAGE(C17:E17)</f>
        <v>96.29635850462607</v>
      </c>
      <c r="G17" s="4">
        <f>(STDEV(C17:E17)/SQRT(3))</f>
        <v>1.570532679715257</v>
      </c>
    </row>
    <row r="18" spans="2:7" x14ac:dyDescent="0.25">
      <c r="B18" s="2">
        <v>2</v>
      </c>
      <c r="C18" s="3">
        <v>6.024096385542169</v>
      </c>
      <c r="D18" s="3">
        <v>0.98522167487684731</v>
      </c>
      <c r="E18" s="3">
        <v>1.1000000000000001</v>
      </c>
      <c r="F18" s="3">
        <f t="shared" ref="F18:F21" si="8">AVERAGE(C18:E18)</f>
        <v>2.7031060201396717</v>
      </c>
      <c r="G18" s="4">
        <f t="shared" ref="G18:G21" si="9">(STDEV(C18:E18)/SQRT(3))</f>
        <v>1.660825725485336</v>
      </c>
    </row>
    <row r="19" spans="2:7" x14ac:dyDescent="0.25">
      <c r="B19" s="2">
        <v>3</v>
      </c>
      <c r="C19" s="3">
        <v>0</v>
      </c>
      <c r="D19" s="3">
        <v>0</v>
      </c>
      <c r="E19" s="3">
        <v>0.5</v>
      </c>
      <c r="F19" s="3">
        <f t="shared" si="8"/>
        <v>0.16666666666666666</v>
      </c>
      <c r="G19" s="4">
        <f t="shared" si="9"/>
        <v>0.16666666666666669</v>
      </c>
    </row>
    <row r="20" spans="2:7" x14ac:dyDescent="0.25">
      <c r="B20" s="2">
        <v>4</v>
      </c>
      <c r="C20" s="3">
        <v>0.40160642570281124</v>
      </c>
      <c r="D20" s="3">
        <v>0</v>
      </c>
      <c r="E20" s="3">
        <v>0</v>
      </c>
      <c r="F20" s="3">
        <f t="shared" si="8"/>
        <v>0.13386880856760375</v>
      </c>
      <c r="G20" s="4">
        <f t="shared" si="9"/>
        <v>0.13386880856760378</v>
      </c>
    </row>
    <row r="21" spans="2:7" x14ac:dyDescent="0.25">
      <c r="B21" s="2" t="s">
        <v>10</v>
      </c>
      <c r="C21" s="3">
        <v>0</v>
      </c>
      <c r="D21" s="3">
        <v>0</v>
      </c>
      <c r="E21" s="3">
        <v>2.1</v>
      </c>
      <c r="F21" s="3">
        <f t="shared" si="8"/>
        <v>0.70000000000000007</v>
      </c>
      <c r="G21" s="4">
        <f t="shared" si="9"/>
        <v>0.70000000000000007</v>
      </c>
    </row>
    <row r="22" spans="2:7" x14ac:dyDescent="0.25">
      <c r="B22" s="1" t="s">
        <v>18</v>
      </c>
      <c r="C22" s="1" t="s">
        <v>4</v>
      </c>
      <c r="D22" s="1" t="s">
        <v>5</v>
      </c>
      <c r="E22" s="1" t="s">
        <v>6</v>
      </c>
      <c r="F22" s="1" t="s">
        <v>7</v>
      </c>
      <c r="G22" s="1" t="s">
        <v>8</v>
      </c>
    </row>
    <row r="23" spans="2:7" x14ac:dyDescent="0.25">
      <c r="B23" s="2">
        <v>1</v>
      </c>
      <c r="C23" s="3">
        <v>70.967741935483872</v>
      </c>
      <c r="D23" s="3">
        <v>69.082125603864739</v>
      </c>
      <c r="E23" s="3">
        <v>56.3</v>
      </c>
      <c r="F23" s="3">
        <f>AVERAGE(C23:E23)</f>
        <v>65.449955846449541</v>
      </c>
      <c r="G23" s="4">
        <f>(STDEV(C23:E23)/SQRT(3))</f>
        <v>4.6072463298409705</v>
      </c>
    </row>
    <row r="24" spans="2:7" x14ac:dyDescent="0.25">
      <c r="B24" s="2">
        <v>2</v>
      </c>
      <c r="C24" s="3">
        <v>20.43010752688172</v>
      </c>
      <c r="D24" s="3">
        <v>17.391304347826086</v>
      </c>
      <c r="E24" s="3">
        <v>24.6</v>
      </c>
      <c r="F24" s="3">
        <f t="shared" ref="F24:F27" si="10">AVERAGE(C24:E24)</f>
        <v>20.807137291569269</v>
      </c>
      <c r="G24" s="4">
        <f t="shared" ref="G24:G27" si="11">(STDEV(C24:E24)/SQRT(3))</f>
        <v>2.0894925088812846</v>
      </c>
    </row>
    <row r="25" spans="2:7" x14ac:dyDescent="0.25">
      <c r="B25" s="2">
        <v>3</v>
      </c>
      <c r="C25" s="3">
        <v>2.6881720430107525</v>
      </c>
      <c r="D25" s="3">
        <v>3.8647342995169081</v>
      </c>
      <c r="E25" s="3">
        <v>4</v>
      </c>
      <c r="F25" s="3">
        <f t="shared" si="10"/>
        <v>3.5176354475092197</v>
      </c>
      <c r="G25" s="4">
        <f t="shared" si="11"/>
        <v>0.41656586393327938</v>
      </c>
    </row>
    <row r="26" spans="2:7" x14ac:dyDescent="0.25">
      <c r="B26" s="2">
        <v>4</v>
      </c>
      <c r="C26" s="3">
        <v>2.150537634408602</v>
      </c>
      <c r="D26" s="3">
        <v>0.96618357487922701</v>
      </c>
      <c r="E26" s="3">
        <v>2.5</v>
      </c>
      <c r="F26" s="3">
        <f t="shared" si="10"/>
        <v>1.872240403095943</v>
      </c>
      <c r="G26" s="4">
        <f t="shared" si="11"/>
        <v>0.46412470242733483</v>
      </c>
    </row>
    <row r="27" spans="2:7" x14ac:dyDescent="0.25">
      <c r="B27" s="2" t="s">
        <v>10</v>
      </c>
      <c r="C27" s="3">
        <v>3.763440860215054</v>
      </c>
      <c r="D27" s="3">
        <v>8.695652173913043</v>
      </c>
      <c r="E27" s="3">
        <v>12.6</v>
      </c>
      <c r="F27" s="3">
        <f t="shared" si="10"/>
        <v>8.3530310113760322</v>
      </c>
      <c r="G27" s="4">
        <f t="shared" si="11"/>
        <v>2.5566407845382373</v>
      </c>
    </row>
    <row r="37" spans="11:15" x14ac:dyDescent="0.25">
      <c r="K37" s="5"/>
      <c r="L37" s="5"/>
      <c r="M37" s="5"/>
      <c r="N37" s="5"/>
      <c r="O37" s="5"/>
    </row>
    <row r="38" spans="11:15" x14ac:dyDescent="0.25">
      <c r="K38" s="5"/>
      <c r="L38" s="5"/>
      <c r="M38" s="5"/>
      <c r="N38" s="5"/>
      <c r="O38" s="5"/>
    </row>
    <row r="42" spans="11:15" x14ac:dyDescent="0.25">
      <c r="K42" s="5"/>
      <c r="L42" s="5"/>
      <c r="M42" s="5"/>
      <c r="N42" s="5"/>
      <c r="O42" s="5"/>
    </row>
  </sheetData>
  <mergeCells count="2">
    <mergeCell ref="A1:K1"/>
    <mergeCell ref="A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sqref="A1:G2"/>
    </sheetView>
  </sheetViews>
  <sheetFormatPr baseColWidth="10" defaultColWidth="9.140625" defaultRowHeight="15" x14ac:dyDescent="0.25"/>
  <cols>
    <col min="2" max="2" width="18.5703125" customWidth="1"/>
    <col min="3" max="3" width="24.140625" customWidth="1"/>
    <col min="4" max="4" width="10.85546875" customWidth="1"/>
    <col min="5" max="6" width="12.85546875" customWidth="1"/>
  </cols>
  <sheetData>
    <row r="1" spans="1:7" x14ac:dyDescent="0.25">
      <c r="A1" s="12" t="s">
        <v>57</v>
      </c>
      <c r="B1" s="12"/>
      <c r="C1" s="12"/>
      <c r="D1" s="12"/>
      <c r="E1" s="12"/>
      <c r="F1" s="12"/>
      <c r="G1" s="12"/>
    </row>
    <row r="2" spans="1:7" x14ac:dyDescent="0.25">
      <c r="A2" s="12" t="s">
        <v>56</v>
      </c>
      <c r="B2" s="12"/>
      <c r="C2" s="12"/>
      <c r="D2" s="12"/>
      <c r="E2" s="12"/>
      <c r="F2" s="12"/>
      <c r="G2" s="12"/>
    </row>
    <row r="3" spans="1:7" x14ac:dyDescent="0.25">
      <c r="A3" t="s">
        <v>1</v>
      </c>
    </row>
    <row r="4" spans="1:7" x14ac:dyDescent="0.25">
      <c r="A4" t="s">
        <v>16</v>
      </c>
      <c r="B4" t="s">
        <v>17</v>
      </c>
    </row>
    <row r="5" spans="1:7" ht="30" x14ac:dyDescent="0.25">
      <c r="B5" s="9" t="s">
        <v>20</v>
      </c>
      <c r="C5" s="10" t="s">
        <v>21</v>
      </c>
      <c r="D5" s="10" t="s">
        <v>22</v>
      </c>
      <c r="E5" s="10" t="s">
        <v>23</v>
      </c>
      <c r="F5" s="10" t="s">
        <v>24</v>
      </c>
      <c r="G5" s="11" t="s">
        <v>25</v>
      </c>
    </row>
    <row r="6" spans="1:7" x14ac:dyDescent="0.25">
      <c r="B6" s="7">
        <v>85</v>
      </c>
      <c r="C6" s="7">
        <v>0</v>
      </c>
      <c r="D6" s="7">
        <v>3</v>
      </c>
      <c r="E6" s="7">
        <v>1</v>
      </c>
      <c r="F6" s="7">
        <v>0</v>
      </c>
      <c r="G6" s="7">
        <f>SUM(B6:F6)</f>
        <v>89</v>
      </c>
    </row>
    <row r="7" spans="1:7" x14ac:dyDescent="0.25">
      <c r="A7" t="s">
        <v>26</v>
      </c>
      <c r="B7" s="3">
        <f>B6*100/89</f>
        <v>95.50561797752809</v>
      </c>
      <c r="C7" s="3">
        <f t="shared" ref="C7:F7" si="0">C6*100/89</f>
        <v>0</v>
      </c>
      <c r="D7" s="3">
        <f t="shared" si="0"/>
        <v>3.3707865168539324</v>
      </c>
      <c r="E7" s="3">
        <f t="shared" si="0"/>
        <v>1.1235955056179776</v>
      </c>
      <c r="F7" s="3">
        <f t="shared" si="0"/>
        <v>0</v>
      </c>
      <c r="G7" s="7"/>
    </row>
    <row r="9" spans="1:7" x14ac:dyDescent="0.25">
      <c r="B9" t="s">
        <v>18</v>
      </c>
    </row>
    <row r="10" spans="1:7" ht="30" x14ac:dyDescent="0.25">
      <c r="B10" s="9" t="s">
        <v>20</v>
      </c>
      <c r="C10" s="10" t="s">
        <v>21</v>
      </c>
      <c r="D10" s="10" t="s">
        <v>22</v>
      </c>
      <c r="E10" s="10" t="s">
        <v>23</v>
      </c>
      <c r="F10" s="10" t="s">
        <v>24</v>
      </c>
      <c r="G10" s="11" t="s">
        <v>25</v>
      </c>
    </row>
    <row r="11" spans="1:7" x14ac:dyDescent="0.25">
      <c r="B11" s="7">
        <v>80</v>
      </c>
      <c r="C11" s="7">
        <v>0</v>
      </c>
      <c r="D11" s="7">
        <v>1</v>
      </c>
      <c r="E11" s="7">
        <v>1</v>
      </c>
      <c r="F11" s="7">
        <v>1</v>
      </c>
      <c r="G11" s="7">
        <f>SUM(B11:F11)</f>
        <v>83</v>
      </c>
    </row>
    <row r="12" spans="1:7" x14ac:dyDescent="0.25">
      <c r="A12" t="s">
        <v>26</v>
      </c>
      <c r="B12" s="3">
        <f>B11*100/83</f>
        <v>96.385542168674704</v>
      </c>
      <c r="C12" s="3">
        <f t="shared" ref="C12:F12" si="1">C11*100/83</f>
        <v>0</v>
      </c>
      <c r="D12" s="3">
        <f t="shared" si="1"/>
        <v>1.2048192771084338</v>
      </c>
      <c r="E12" s="3">
        <f t="shared" si="1"/>
        <v>1.2048192771084338</v>
      </c>
      <c r="F12" s="3">
        <f t="shared" si="1"/>
        <v>1.2048192771084338</v>
      </c>
      <c r="G12" s="7"/>
    </row>
    <row r="14" spans="1:7" x14ac:dyDescent="0.25">
      <c r="A14" t="s">
        <v>19</v>
      </c>
      <c r="B14" t="s">
        <v>17</v>
      </c>
    </row>
    <row r="15" spans="1:7" ht="30" x14ac:dyDescent="0.25">
      <c r="B15" s="9" t="s">
        <v>20</v>
      </c>
      <c r="C15" s="10" t="s">
        <v>21</v>
      </c>
      <c r="D15" s="10" t="s">
        <v>22</v>
      </c>
      <c r="E15" s="10" t="s">
        <v>23</v>
      </c>
      <c r="F15" s="10" t="s">
        <v>24</v>
      </c>
      <c r="G15" s="11" t="s">
        <v>25</v>
      </c>
    </row>
    <row r="16" spans="1:7" x14ac:dyDescent="0.25">
      <c r="B16" s="7">
        <v>97</v>
      </c>
      <c r="C16" s="7">
        <v>0</v>
      </c>
      <c r="D16" s="7">
        <v>3</v>
      </c>
      <c r="E16" s="7">
        <v>0</v>
      </c>
      <c r="F16" s="7">
        <v>0</v>
      </c>
      <c r="G16" s="7">
        <f>SUM(B16:F16)</f>
        <v>100</v>
      </c>
    </row>
    <row r="17" spans="1:7" x14ac:dyDescent="0.25">
      <c r="A17" t="s">
        <v>26</v>
      </c>
      <c r="B17" s="7">
        <v>97</v>
      </c>
      <c r="C17" s="7">
        <v>0</v>
      </c>
      <c r="D17" s="7">
        <v>3</v>
      </c>
      <c r="E17" s="7">
        <v>0</v>
      </c>
      <c r="F17" s="7">
        <v>0</v>
      </c>
      <c r="G17" s="7"/>
    </row>
    <row r="19" spans="1:7" x14ac:dyDescent="0.25">
      <c r="B19" t="s">
        <v>18</v>
      </c>
    </row>
    <row r="20" spans="1:7" ht="30" x14ac:dyDescent="0.25">
      <c r="B20" s="9" t="s">
        <v>20</v>
      </c>
      <c r="C20" s="10" t="s">
        <v>27</v>
      </c>
      <c r="D20" s="10" t="s">
        <v>28</v>
      </c>
      <c r="E20" s="10" t="s">
        <v>29</v>
      </c>
      <c r="F20" s="10" t="s">
        <v>30</v>
      </c>
      <c r="G20" s="11" t="s">
        <v>25</v>
      </c>
    </row>
    <row r="21" spans="1:7" x14ac:dyDescent="0.25">
      <c r="B21" s="7">
        <v>76</v>
      </c>
      <c r="C21" s="7">
        <v>4</v>
      </c>
      <c r="D21" s="7">
        <v>6</v>
      </c>
      <c r="E21" s="7">
        <v>11</v>
      </c>
      <c r="F21" s="7">
        <v>3</v>
      </c>
      <c r="G21" s="7">
        <f>SUM(B21:F21)</f>
        <v>100</v>
      </c>
    </row>
    <row r="22" spans="1:7" x14ac:dyDescent="0.25">
      <c r="A22" t="s">
        <v>26</v>
      </c>
      <c r="B22" s="7">
        <v>76</v>
      </c>
      <c r="C22" s="7">
        <v>4</v>
      </c>
      <c r="D22" s="7">
        <v>6</v>
      </c>
      <c r="E22" s="7">
        <v>11</v>
      </c>
      <c r="F22" s="7">
        <v>3</v>
      </c>
      <c r="G22" s="7"/>
    </row>
    <row r="24" spans="1:7" x14ac:dyDescent="0.25">
      <c r="A24" t="s">
        <v>31</v>
      </c>
      <c r="C24" t="s">
        <v>32</v>
      </c>
      <c r="D24" t="s">
        <v>33</v>
      </c>
      <c r="E24" t="s">
        <v>34</v>
      </c>
      <c r="F24" t="s">
        <v>35</v>
      </c>
    </row>
    <row r="25" spans="1:7" x14ac:dyDescent="0.25">
      <c r="C25" t="s">
        <v>36</v>
      </c>
      <c r="D25" t="s">
        <v>37</v>
      </c>
      <c r="E25" t="s">
        <v>38</v>
      </c>
      <c r="F25" t="s">
        <v>39</v>
      </c>
    </row>
  </sheetData>
  <mergeCells count="2">
    <mergeCell ref="A1:G1"/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sqref="A1:G2"/>
    </sheetView>
  </sheetViews>
  <sheetFormatPr baseColWidth="10" defaultColWidth="9.140625" defaultRowHeight="15" x14ac:dyDescent="0.25"/>
  <cols>
    <col min="2" max="2" width="18.5703125" customWidth="1"/>
    <col min="3" max="3" width="24.140625" customWidth="1"/>
    <col min="4" max="4" width="10.85546875" customWidth="1"/>
    <col min="5" max="6" width="12.85546875" customWidth="1"/>
  </cols>
  <sheetData>
    <row r="1" spans="1:7" x14ac:dyDescent="0.25">
      <c r="A1" s="12" t="s">
        <v>57</v>
      </c>
      <c r="B1" s="12"/>
      <c r="C1" s="12"/>
      <c r="D1" s="12"/>
      <c r="E1" s="12"/>
      <c r="F1" s="12"/>
      <c r="G1" s="12"/>
    </row>
    <row r="2" spans="1:7" x14ac:dyDescent="0.25">
      <c r="A2" s="12" t="s">
        <v>56</v>
      </c>
      <c r="B2" s="12"/>
      <c r="C2" s="12"/>
      <c r="D2" s="12"/>
      <c r="E2" s="12"/>
      <c r="F2" s="12"/>
      <c r="G2" s="12"/>
    </row>
    <row r="3" spans="1:7" x14ac:dyDescent="0.25">
      <c r="A3" t="s">
        <v>1</v>
      </c>
    </row>
    <row r="4" spans="1:7" x14ac:dyDescent="0.25">
      <c r="A4" t="s">
        <v>16</v>
      </c>
      <c r="B4" t="s">
        <v>17</v>
      </c>
    </row>
    <row r="5" spans="1:7" ht="30" x14ac:dyDescent="0.25">
      <c r="B5" s="9" t="s">
        <v>20</v>
      </c>
      <c r="C5" s="10" t="s">
        <v>21</v>
      </c>
      <c r="D5" s="10" t="s">
        <v>22</v>
      </c>
      <c r="E5" s="10" t="s">
        <v>23</v>
      </c>
      <c r="F5" s="10" t="s">
        <v>24</v>
      </c>
      <c r="G5" s="11" t="s">
        <v>25</v>
      </c>
    </row>
    <row r="6" spans="1:7" x14ac:dyDescent="0.25">
      <c r="B6" s="7">
        <v>95</v>
      </c>
      <c r="C6" s="7">
        <v>0</v>
      </c>
      <c r="D6" s="7">
        <v>4</v>
      </c>
      <c r="E6" s="7">
        <v>1</v>
      </c>
      <c r="F6" s="7">
        <v>0</v>
      </c>
      <c r="G6" s="7">
        <f>SUM(B6:F6)</f>
        <v>100</v>
      </c>
    </row>
    <row r="7" spans="1:7" x14ac:dyDescent="0.25">
      <c r="A7" t="s">
        <v>26</v>
      </c>
      <c r="B7" s="3">
        <f>B6*100/$G$6</f>
        <v>95</v>
      </c>
      <c r="C7" s="3">
        <f t="shared" ref="C7:F7" si="0">C6*100/$G$6</f>
        <v>0</v>
      </c>
      <c r="D7" s="3">
        <f t="shared" si="0"/>
        <v>4</v>
      </c>
      <c r="E7" s="3">
        <f t="shared" si="0"/>
        <v>1</v>
      </c>
      <c r="F7" s="3">
        <f t="shared" si="0"/>
        <v>0</v>
      </c>
      <c r="G7" s="7"/>
    </row>
    <row r="9" spans="1:7" x14ac:dyDescent="0.25">
      <c r="B9" t="s">
        <v>40</v>
      </c>
    </row>
    <row r="10" spans="1:7" ht="30" x14ac:dyDescent="0.25">
      <c r="B10" s="9" t="s">
        <v>20</v>
      </c>
      <c r="C10" s="10" t="s">
        <v>21</v>
      </c>
      <c r="D10" s="10" t="s">
        <v>22</v>
      </c>
      <c r="E10" s="10" t="s">
        <v>23</v>
      </c>
      <c r="F10" s="10" t="s">
        <v>24</v>
      </c>
      <c r="G10" s="11" t="s">
        <v>25</v>
      </c>
    </row>
    <row r="11" spans="1:7" x14ac:dyDescent="0.25">
      <c r="B11" s="7">
        <v>93</v>
      </c>
      <c r="C11" s="7">
        <v>0</v>
      </c>
      <c r="D11" s="7">
        <v>2</v>
      </c>
      <c r="E11" s="7">
        <v>5</v>
      </c>
      <c r="F11" s="7">
        <v>0</v>
      </c>
      <c r="G11" s="7">
        <f>SUM(B11:F11)</f>
        <v>100</v>
      </c>
    </row>
    <row r="12" spans="1:7" x14ac:dyDescent="0.25">
      <c r="A12" t="s">
        <v>26</v>
      </c>
      <c r="B12" s="3">
        <f>B11*100/$G$11</f>
        <v>93</v>
      </c>
      <c r="C12" s="3">
        <f t="shared" ref="C12:F12" si="1">C11*100/$G$11</f>
        <v>0</v>
      </c>
      <c r="D12" s="3">
        <f t="shared" si="1"/>
        <v>2</v>
      </c>
      <c r="E12" s="3">
        <f t="shared" si="1"/>
        <v>5</v>
      </c>
      <c r="F12" s="3">
        <f t="shared" si="1"/>
        <v>0</v>
      </c>
      <c r="G12" s="7"/>
    </row>
    <row r="14" spans="1:7" x14ac:dyDescent="0.25">
      <c r="A14" t="s">
        <v>19</v>
      </c>
      <c r="B14" t="s">
        <v>17</v>
      </c>
    </row>
    <row r="15" spans="1:7" ht="30" x14ac:dyDescent="0.25">
      <c r="B15" s="9" t="s">
        <v>20</v>
      </c>
      <c r="C15" s="10" t="s">
        <v>21</v>
      </c>
      <c r="D15" s="10" t="s">
        <v>22</v>
      </c>
      <c r="E15" s="10" t="s">
        <v>23</v>
      </c>
      <c r="F15" s="10" t="s">
        <v>24</v>
      </c>
      <c r="G15" s="11" t="s">
        <v>25</v>
      </c>
    </row>
    <row r="16" spans="1:7" x14ac:dyDescent="0.25">
      <c r="B16" s="7">
        <v>97</v>
      </c>
      <c r="C16" s="7">
        <v>0</v>
      </c>
      <c r="D16" s="7">
        <v>2</v>
      </c>
      <c r="E16" s="7">
        <v>1</v>
      </c>
      <c r="F16" s="7"/>
      <c r="G16" s="7">
        <f>SUM(B16:F16)</f>
        <v>100</v>
      </c>
    </row>
    <row r="17" spans="1:7" x14ac:dyDescent="0.25">
      <c r="A17" t="s">
        <v>26</v>
      </c>
      <c r="B17" s="7">
        <f>B16*100/$G$16</f>
        <v>97</v>
      </c>
      <c r="C17" s="7">
        <f t="shared" ref="C17:F17" si="2">C16*100/$G$16</f>
        <v>0</v>
      </c>
      <c r="D17" s="7">
        <f t="shared" si="2"/>
        <v>2</v>
      </c>
      <c r="E17" s="7">
        <f t="shared" si="2"/>
        <v>1</v>
      </c>
      <c r="F17" s="7">
        <f t="shared" si="2"/>
        <v>0</v>
      </c>
      <c r="G17" s="7"/>
    </row>
    <row r="19" spans="1:7" x14ac:dyDescent="0.25">
      <c r="B19" t="s">
        <v>40</v>
      </c>
    </row>
    <row r="20" spans="1:7" ht="30" x14ac:dyDescent="0.25">
      <c r="B20" s="9" t="s">
        <v>20</v>
      </c>
      <c r="C20" s="10" t="s">
        <v>27</v>
      </c>
      <c r="D20" s="10" t="s">
        <v>28</v>
      </c>
      <c r="E20" s="10" t="s">
        <v>29</v>
      </c>
      <c r="F20" s="10" t="s">
        <v>30</v>
      </c>
      <c r="G20" s="11" t="s">
        <v>25</v>
      </c>
    </row>
    <row r="21" spans="1:7" x14ac:dyDescent="0.25">
      <c r="B21" s="7">
        <v>56</v>
      </c>
      <c r="C21" s="7">
        <v>1</v>
      </c>
      <c r="D21" s="7">
        <v>6</v>
      </c>
      <c r="E21" s="7">
        <v>5</v>
      </c>
      <c r="F21" s="7">
        <v>4</v>
      </c>
      <c r="G21" s="7">
        <f>SUM(B21:F21)</f>
        <v>72</v>
      </c>
    </row>
    <row r="22" spans="1:7" x14ac:dyDescent="0.25">
      <c r="A22" t="s">
        <v>26</v>
      </c>
      <c r="B22" s="3">
        <f>B21*100/$G$21</f>
        <v>77.777777777777771</v>
      </c>
      <c r="C22" s="3">
        <f t="shared" ref="C22:F22" si="3">C21*100/$G$21</f>
        <v>1.3888888888888888</v>
      </c>
      <c r="D22" s="3">
        <f t="shared" si="3"/>
        <v>8.3333333333333339</v>
      </c>
      <c r="E22" s="3">
        <f t="shared" si="3"/>
        <v>6.9444444444444446</v>
      </c>
      <c r="F22" s="3">
        <f t="shared" si="3"/>
        <v>5.5555555555555554</v>
      </c>
      <c r="G22" s="7"/>
    </row>
    <row r="24" spans="1:7" x14ac:dyDescent="0.25">
      <c r="A24" t="s">
        <v>31</v>
      </c>
      <c r="C24" t="s">
        <v>41</v>
      </c>
    </row>
    <row r="25" spans="1:7" x14ac:dyDescent="0.25">
      <c r="C25" t="s">
        <v>42</v>
      </c>
    </row>
    <row r="26" spans="1:7" x14ac:dyDescent="0.25">
      <c r="C26" t="s">
        <v>43</v>
      </c>
    </row>
    <row r="27" spans="1:7" x14ac:dyDescent="0.25">
      <c r="C27" t="s">
        <v>44</v>
      </c>
    </row>
  </sheetData>
  <mergeCells count="2">
    <mergeCell ref="A1:G1"/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L18" sqref="L18"/>
    </sheetView>
  </sheetViews>
  <sheetFormatPr baseColWidth="10" defaultColWidth="9.140625" defaultRowHeight="15" x14ac:dyDescent="0.25"/>
  <cols>
    <col min="2" max="2" width="18.5703125" customWidth="1"/>
    <col min="3" max="3" width="24.140625" customWidth="1"/>
    <col min="4" max="4" width="10.85546875" customWidth="1"/>
    <col min="5" max="6" width="12.85546875" customWidth="1"/>
  </cols>
  <sheetData>
    <row r="1" spans="1:7" x14ac:dyDescent="0.25">
      <c r="A1" s="12" t="s">
        <v>57</v>
      </c>
      <c r="B1" s="12"/>
      <c r="C1" s="12"/>
      <c r="D1" s="12"/>
      <c r="E1" s="12"/>
      <c r="F1" s="12"/>
      <c r="G1" s="12"/>
    </row>
    <row r="2" spans="1:7" x14ac:dyDescent="0.25">
      <c r="A2" s="12" t="s">
        <v>56</v>
      </c>
      <c r="B2" s="12"/>
      <c r="C2" s="12"/>
      <c r="D2" s="12"/>
      <c r="E2" s="12"/>
      <c r="F2" s="12"/>
      <c r="G2" s="12"/>
    </row>
    <row r="3" spans="1:7" x14ac:dyDescent="0.25">
      <c r="A3" t="s">
        <v>1</v>
      </c>
    </row>
    <row r="4" spans="1:7" x14ac:dyDescent="0.25">
      <c r="A4" t="s">
        <v>16</v>
      </c>
      <c r="B4" t="s">
        <v>17</v>
      </c>
    </row>
    <row r="5" spans="1:7" ht="30" x14ac:dyDescent="0.25">
      <c r="B5" s="9" t="s">
        <v>20</v>
      </c>
      <c r="C5" s="10" t="s">
        <v>21</v>
      </c>
      <c r="D5" s="10" t="s">
        <v>22</v>
      </c>
      <c r="E5" s="10" t="s">
        <v>23</v>
      </c>
      <c r="F5" s="10" t="s">
        <v>24</v>
      </c>
      <c r="G5" s="11" t="s">
        <v>25</v>
      </c>
    </row>
    <row r="6" spans="1:7" x14ac:dyDescent="0.25">
      <c r="B6" s="7">
        <v>94</v>
      </c>
      <c r="C6" s="7">
        <v>0</v>
      </c>
      <c r="D6" s="7">
        <v>1</v>
      </c>
      <c r="E6" s="7">
        <v>4</v>
      </c>
      <c r="F6" s="7">
        <v>1</v>
      </c>
      <c r="G6" s="7">
        <f>SUM(B6:F6)</f>
        <v>100</v>
      </c>
    </row>
    <row r="7" spans="1:7" x14ac:dyDescent="0.25">
      <c r="A7" t="s">
        <v>26</v>
      </c>
      <c r="B7" s="3">
        <f>B6*100/$G$6</f>
        <v>94</v>
      </c>
      <c r="C7" s="3">
        <f t="shared" ref="C7:F7" si="0">C6*100/$G$6</f>
        <v>0</v>
      </c>
      <c r="D7" s="3">
        <f t="shared" si="0"/>
        <v>1</v>
      </c>
      <c r="E7" s="3">
        <f t="shared" si="0"/>
        <v>4</v>
      </c>
      <c r="F7" s="3">
        <f t="shared" si="0"/>
        <v>1</v>
      </c>
      <c r="G7" s="7"/>
    </row>
    <row r="9" spans="1:7" x14ac:dyDescent="0.25">
      <c r="B9" t="s">
        <v>40</v>
      </c>
    </row>
    <row r="10" spans="1:7" ht="30" x14ac:dyDescent="0.25">
      <c r="B10" s="9" t="s">
        <v>20</v>
      </c>
      <c r="C10" s="10" t="s">
        <v>21</v>
      </c>
      <c r="D10" s="10" t="s">
        <v>22</v>
      </c>
      <c r="E10" s="10" t="s">
        <v>23</v>
      </c>
      <c r="F10" s="10" t="s">
        <v>24</v>
      </c>
      <c r="G10" s="11" t="s">
        <v>25</v>
      </c>
    </row>
    <row r="11" spans="1:7" x14ac:dyDescent="0.25">
      <c r="B11" s="7">
        <v>93</v>
      </c>
      <c r="C11" s="7">
        <v>0</v>
      </c>
      <c r="D11" s="7">
        <v>4</v>
      </c>
      <c r="E11" s="7">
        <v>1</v>
      </c>
      <c r="F11" s="7">
        <v>2</v>
      </c>
      <c r="G11" s="7">
        <f>SUM(B11:F11)</f>
        <v>100</v>
      </c>
    </row>
    <row r="12" spans="1:7" x14ac:dyDescent="0.25">
      <c r="A12" t="s">
        <v>26</v>
      </c>
      <c r="B12" s="3">
        <f>B11*100/$G$11</f>
        <v>93</v>
      </c>
      <c r="C12" s="3">
        <f t="shared" ref="C12:F12" si="1">C11*100/$G$11</f>
        <v>0</v>
      </c>
      <c r="D12" s="3">
        <f t="shared" si="1"/>
        <v>4</v>
      </c>
      <c r="E12" s="3">
        <f t="shared" si="1"/>
        <v>1</v>
      </c>
      <c r="F12" s="3">
        <f t="shared" si="1"/>
        <v>2</v>
      </c>
      <c r="G12" s="7"/>
    </row>
    <row r="14" spans="1:7" x14ac:dyDescent="0.25">
      <c r="A14" t="s">
        <v>19</v>
      </c>
      <c r="B14" t="s">
        <v>17</v>
      </c>
    </row>
    <row r="15" spans="1:7" ht="30" x14ac:dyDescent="0.25">
      <c r="B15" s="9" t="s">
        <v>20</v>
      </c>
      <c r="C15" s="10" t="s">
        <v>21</v>
      </c>
      <c r="D15" s="10" t="s">
        <v>22</v>
      </c>
      <c r="E15" s="10" t="s">
        <v>23</v>
      </c>
      <c r="F15" s="10" t="s">
        <v>24</v>
      </c>
      <c r="G15" s="11" t="s">
        <v>25</v>
      </c>
    </row>
    <row r="16" spans="1:7" x14ac:dyDescent="0.25">
      <c r="B16" s="7">
        <v>92</v>
      </c>
      <c r="C16" s="7">
        <v>1</v>
      </c>
      <c r="D16" s="7">
        <v>5</v>
      </c>
      <c r="E16" s="7">
        <v>1</v>
      </c>
      <c r="F16" s="7">
        <v>1</v>
      </c>
      <c r="G16" s="7">
        <f>SUM(B16:F16)</f>
        <v>100</v>
      </c>
    </row>
    <row r="17" spans="1:7" x14ac:dyDescent="0.25">
      <c r="A17" t="s">
        <v>26</v>
      </c>
      <c r="B17" s="7">
        <f>B16*100/$G$16</f>
        <v>92</v>
      </c>
      <c r="C17" s="7">
        <f t="shared" ref="C17:F17" si="2">C16*100/$G$16</f>
        <v>1</v>
      </c>
      <c r="D17" s="7">
        <f t="shared" si="2"/>
        <v>5</v>
      </c>
      <c r="E17" s="7">
        <f t="shared" si="2"/>
        <v>1</v>
      </c>
      <c r="F17" s="7">
        <f t="shared" si="2"/>
        <v>1</v>
      </c>
      <c r="G17" s="7"/>
    </row>
    <row r="19" spans="1:7" x14ac:dyDescent="0.25">
      <c r="B19" t="s">
        <v>40</v>
      </c>
    </row>
    <row r="20" spans="1:7" ht="30" x14ac:dyDescent="0.25">
      <c r="B20" s="9" t="s">
        <v>20</v>
      </c>
      <c r="C20" s="10" t="s">
        <v>27</v>
      </c>
      <c r="D20" s="10" t="s">
        <v>28</v>
      </c>
      <c r="E20" s="10" t="s">
        <v>29</v>
      </c>
      <c r="F20" s="10" t="s">
        <v>30</v>
      </c>
      <c r="G20" s="11" t="s">
        <v>25</v>
      </c>
    </row>
    <row r="21" spans="1:7" x14ac:dyDescent="0.25">
      <c r="B21" s="7">
        <v>64</v>
      </c>
      <c r="C21" s="7">
        <v>2</v>
      </c>
      <c r="D21" s="7">
        <v>12</v>
      </c>
      <c r="E21" s="7">
        <v>9</v>
      </c>
      <c r="F21" s="7">
        <v>13</v>
      </c>
      <c r="G21" s="7">
        <f>SUM(B21:F21)</f>
        <v>100</v>
      </c>
    </row>
    <row r="22" spans="1:7" x14ac:dyDescent="0.25">
      <c r="A22" t="s">
        <v>26</v>
      </c>
      <c r="B22" s="3">
        <f>B21*100/$G$21</f>
        <v>64</v>
      </c>
      <c r="C22" s="3">
        <f t="shared" ref="C22:F22" si="3">C21*100/$G$21</f>
        <v>2</v>
      </c>
      <c r="D22" s="3">
        <f t="shared" si="3"/>
        <v>12</v>
      </c>
      <c r="E22" s="3">
        <f t="shared" si="3"/>
        <v>9</v>
      </c>
      <c r="F22" s="3">
        <f t="shared" si="3"/>
        <v>13</v>
      </c>
      <c r="G22" s="7"/>
    </row>
  </sheetData>
  <mergeCells count="2">
    <mergeCell ref="A1:G1"/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sqref="A1:H2"/>
    </sheetView>
  </sheetViews>
  <sheetFormatPr baseColWidth="10" defaultColWidth="9.140625" defaultRowHeight="15" x14ac:dyDescent="0.25"/>
  <cols>
    <col min="2" max="2" width="18.5703125" customWidth="1"/>
    <col min="3" max="3" width="24.140625" customWidth="1"/>
    <col min="4" max="4" width="10.85546875" customWidth="1"/>
    <col min="5" max="6" width="12.85546875" customWidth="1"/>
  </cols>
  <sheetData>
    <row r="1" spans="1:8" x14ac:dyDescent="0.25">
      <c r="A1" s="12" t="s">
        <v>59</v>
      </c>
      <c r="B1" s="12"/>
      <c r="C1" s="12"/>
      <c r="D1" s="12"/>
      <c r="E1" s="12"/>
      <c r="F1" s="12"/>
      <c r="G1" s="12"/>
    </row>
    <row r="2" spans="1:8" x14ac:dyDescent="0.25">
      <c r="A2" s="12" t="s">
        <v>58</v>
      </c>
      <c r="B2" s="12"/>
      <c r="C2" s="12"/>
      <c r="D2" s="12"/>
      <c r="E2" s="12"/>
      <c r="F2" s="12"/>
      <c r="G2" s="12"/>
      <c r="H2" s="12"/>
    </row>
    <row r="3" spans="1:8" x14ac:dyDescent="0.25">
      <c r="A3" t="s">
        <v>15</v>
      </c>
    </row>
    <row r="4" spans="1:8" x14ac:dyDescent="0.25">
      <c r="B4" t="s">
        <v>3</v>
      </c>
    </row>
    <row r="5" spans="1:8" ht="30" x14ac:dyDescent="0.25">
      <c r="B5" s="9" t="s">
        <v>20</v>
      </c>
      <c r="C5" s="10" t="s">
        <v>21</v>
      </c>
      <c r="D5" s="10" t="s">
        <v>22</v>
      </c>
      <c r="E5" s="10" t="s">
        <v>23</v>
      </c>
      <c r="F5" s="10" t="s">
        <v>24</v>
      </c>
      <c r="G5" s="11" t="s">
        <v>25</v>
      </c>
    </row>
    <row r="6" spans="1:8" x14ac:dyDescent="0.25">
      <c r="B6" s="7">
        <v>89</v>
      </c>
      <c r="C6" s="7">
        <v>0</v>
      </c>
      <c r="D6" s="7">
        <v>1</v>
      </c>
      <c r="E6" s="7">
        <v>2</v>
      </c>
      <c r="F6" s="7">
        <v>1</v>
      </c>
      <c r="G6" s="7">
        <f>SUM(B6:F6)</f>
        <v>93</v>
      </c>
    </row>
    <row r="7" spans="1:8" x14ac:dyDescent="0.25">
      <c r="A7" t="s">
        <v>26</v>
      </c>
      <c r="B7" s="3">
        <f>B6*100/92</f>
        <v>96.739130434782609</v>
      </c>
      <c r="C7" s="3">
        <f t="shared" ref="C7:F7" si="0">C6*100/92</f>
        <v>0</v>
      </c>
      <c r="D7" s="3">
        <f t="shared" si="0"/>
        <v>1.0869565217391304</v>
      </c>
      <c r="E7" s="3">
        <f t="shared" si="0"/>
        <v>2.1739130434782608</v>
      </c>
      <c r="F7" s="3">
        <f t="shared" si="0"/>
        <v>1.0869565217391304</v>
      </c>
      <c r="G7" s="7"/>
    </row>
    <row r="9" spans="1:8" x14ac:dyDescent="0.25">
      <c r="B9" t="s">
        <v>45</v>
      </c>
    </row>
    <row r="10" spans="1:8" ht="30" x14ac:dyDescent="0.25">
      <c r="B10" s="9" t="s">
        <v>20</v>
      </c>
      <c r="C10" s="10" t="s">
        <v>21</v>
      </c>
      <c r="D10" s="10" t="s">
        <v>22</v>
      </c>
      <c r="E10" s="10" t="s">
        <v>23</v>
      </c>
      <c r="F10" s="10" t="s">
        <v>24</v>
      </c>
      <c r="G10" s="11" t="s">
        <v>25</v>
      </c>
    </row>
    <row r="11" spans="1:8" x14ac:dyDescent="0.25">
      <c r="B11" s="7">
        <v>59</v>
      </c>
      <c r="C11" s="7">
        <v>0</v>
      </c>
      <c r="D11" s="7">
        <v>4</v>
      </c>
      <c r="E11" s="7">
        <v>3</v>
      </c>
      <c r="F11" s="7">
        <v>1</v>
      </c>
      <c r="G11" s="7">
        <f>SUM(B11:F11)</f>
        <v>67</v>
      </c>
    </row>
    <row r="12" spans="1:8" x14ac:dyDescent="0.25">
      <c r="A12" t="s">
        <v>26</v>
      </c>
      <c r="B12" s="3">
        <f>B11*100/67</f>
        <v>88.059701492537314</v>
      </c>
      <c r="C12" s="3">
        <f t="shared" ref="C12:F12" si="1">C11*100/67</f>
        <v>0</v>
      </c>
      <c r="D12" s="3">
        <f t="shared" si="1"/>
        <v>5.9701492537313436</v>
      </c>
      <c r="E12" s="3">
        <f t="shared" si="1"/>
        <v>4.4776119402985071</v>
      </c>
      <c r="F12" s="3">
        <f t="shared" si="1"/>
        <v>1.4925373134328359</v>
      </c>
      <c r="G12" s="7"/>
    </row>
    <row r="14" spans="1:8" x14ac:dyDescent="0.25">
      <c r="B14" t="s">
        <v>11</v>
      </c>
    </row>
    <row r="15" spans="1:8" ht="30" x14ac:dyDescent="0.25">
      <c r="B15" s="9" t="s">
        <v>20</v>
      </c>
      <c r="C15" s="10" t="s">
        <v>21</v>
      </c>
      <c r="D15" s="10" t="s">
        <v>22</v>
      </c>
      <c r="E15" s="10" t="s">
        <v>23</v>
      </c>
      <c r="F15" s="10" t="s">
        <v>24</v>
      </c>
      <c r="G15" s="11" t="s">
        <v>25</v>
      </c>
    </row>
    <row r="16" spans="1:8" x14ac:dyDescent="0.25">
      <c r="B16" s="7">
        <v>97</v>
      </c>
      <c r="C16" s="7">
        <v>0</v>
      </c>
      <c r="D16" s="7">
        <v>1</v>
      </c>
      <c r="E16" s="7">
        <v>1</v>
      </c>
      <c r="F16" s="7">
        <v>1</v>
      </c>
      <c r="G16" s="7">
        <f>SUM(B16:F16)</f>
        <v>100</v>
      </c>
    </row>
    <row r="17" spans="1:7" x14ac:dyDescent="0.25">
      <c r="A17" t="s">
        <v>26</v>
      </c>
      <c r="B17" s="7">
        <f>B16*100/100</f>
        <v>97</v>
      </c>
      <c r="C17" s="7">
        <f t="shared" ref="C17:F17" si="2">C16*100/100</f>
        <v>0</v>
      </c>
      <c r="D17" s="7">
        <f t="shared" si="2"/>
        <v>1</v>
      </c>
      <c r="E17" s="7">
        <f t="shared" si="2"/>
        <v>1</v>
      </c>
      <c r="F17" s="7">
        <f t="shared" si="2"/>
        <v>1</v>
      </c>
      <c r="G17" s="7"/>
    </row>
    <row r="19" spans="1:7" x14ac:dyDescent="0.25">
      <c r="B19" t="s">
        <v>46</v>
      </c>
    </row>
    <row r="20" spans="1:7" ht="30" x14ac:dyDescent="0.25">
      <c r="B20" s="9" t="s">
        <v>20</v>
      </c>
      <c r="C20" s="10" t="s">
        <v>27</v>
      </c>
      <c r="D20" s="10" t="s">
        <v>22</v>
      </c>
      <c r="E20" s="10" t="s">
        <v>23</v>
      </c>
      <c r="F20" s="10" t="s">
        <v>24</v>
      </c>
      <c r="G20" s="11" t="s">
        <v>25</v>
      </c>
    </row>
    <row r="21" spans="1:7" x14ac:dyDescent="0.25">
      <c r="B21" s="7">
        <v>9</v>
      </c>
      <c r="C21" s="7">
        <v>1</v>
      </c>
      <c r="D21" s="7">
        <v>2</v>
      </c>
      <c r="E21" s="7">
        <v>3</v>
      </c>
      <c r="F21" s="7">
        <v>3</v>
      </c>
      <c r="G21" s="7">
        <f>SUM(B21:F21)</f>
        <v>18</v>
      </c>
    </row>
    <row r="22" spans="1:7" x14ac:dyDescent="0.25">
      <c r="A22" t="s">
        <v>26</v>
      </c>
      <c r="B22" s="4">
        <f>B21*100/18</f>
        <v>50</v>
      </c>
      <c r="C22" s="4">
        <f t="shared" ref="C22:F22" si="3">C21*100/18</f>
        <v>5.5555555555555554</v>
      </c>
      <c r="D22" s="4">
        <f t="shared" si="3"/>
        <v>11.111111111111111</v>
      </c>
      <c r="E22" s="4">
        <f t="shared" si="3"/>
        <v>16.666666666666668</v>
      </c>
      <c r="F22" s="4">
        <f t="shared" si="3"/>
        <v>16.666666666666668</v>
      </c>
      <c r="G22" s="7"/>
    </row>
    <row r="25" spans="1:7" x14ac:dyDescent="0.25">
      <c r="B25" t="s">
        <v>31</v>
      </c>
      <c r="C25" t="s">
        <v>47</v>
      </c>
      <c r="D25" t="s">
        <v>48</v>
      </c>
      <c r="E25" t="s">
        <v>49</v>
      </c>
      <c r="F25" t="s">
        <v>50</v>
      </c>
    </row>
  </sheetData>
  <mergeCells count="2">
    <mergeCell ref="A1:G1"/>
    <mergeCell ref="A2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K7" sqref="K7"/>
    </sheetView>
  </sheetViews>
  <sheetFormatPr baseColWidth="10" defaultColWidth="9.140625" defaultRowHeight="15" x14ac:dyDescent="0.25"/>
  <cols>
    <col min="2" max="2" width="18.5703125" customWidth="1"/>
    <col min="3" max="3" width="24.140625" customWidth="1"/>
    <col min="4" max="4" width="10.85546875" customWidth="1"/>
    <col min="5" max="6" width="12.85546875" customWidth="1"/>
  </cols>
  <sheetData>
    <row r="1" spans="1:8" x14ac:dyDescent="0.25">
      <c r="A1" s="12" t="s">
        <v>59</v>
      </c>
      <c r="B1" s="12"/>
      <c r="C1" s="12"/>
      <c r="D1" s="12"/>
      <c r="E1" s="12"/>
      <c r="F1" s="12"/>
      <c r="G1" s="12"/>
    </row>
    <row r="2" spans="1:8" x14ac:dyDescent="0.25">
      <c r="A2" s="12" t="s">
        <v>58</v>
      </c>
      <c r="B2" s="12"/>
      <c r="C2" s="12"/>
      <c r="D2" s="12"/>
      <c r="E2" s="12"/>
      <c r="F2" s="12"/>
      <c r="G2" s="12"/>
      <c r="H2" s="12"/>
    </row>
    <row r="3" spans="1:8" x14ac:dyDescent="0.25">
      <c r="A3" t="s">
        <v>15</v>
      </c>
    </row>
    <row r="4" spans="1:8" x14ac:dyDescent="0.25">
      <c r="A4" t="s">
        <v>16</v>
      </c>
      <c r="B4" t="s">
        <v>17</v>
      </c>
    </row>
    <row r="5" spans="1:8" ht="30" x14ac:dyDescent="0.25">
      <c r="B5" s="9" t="s">
        <v>20</v>
      </c>
      <c r="C5" s="10" t="s">
        <v>21</v>
      </c>
      <c r="D5" s="10" t="s">
        <v>22</v>
      </c>
      <c r="E5" s="10" t="s">
        <v>23</v>
      </c>
      <c r="F5" s="10" t="s">
        <v>24</v>
      </c>
      <c r="G5" s="11" t="s">
        <v>25</v>
      </c>
    </row>
    <row r="6" spans="1:8" x14ac:dyDescent="0.25">
      <c r="B6" s="7">
        <v>98</v>
      </c>
      <c r="C6" s="7">
        <v>0</v>
      </c>
      <c r="D6" s="7">
        <v>1</v>
      </c>
      <c r="E6" s="7">
        <v>1</v>
      </c>
      <c r="F6" s="7">
        <v>0</v>
      </c>
      <c r="G6" s="7">
        <f>SUM(B6:F6)</f>
        <v>100</v>
      </c>
    </row>
    <row r="7" spans="1:8" x14ac:dyDescent="0.25">
      <c r="A7" t="s">
        <v>26</v>
      </c>
      <c r="B7" s="3">
        <f>B6*100/$G$6</f>
        <v>98</v>
      </c>
      <c r="C7" s="3">
        <f t="shared" ref="C7:F7" si="0">C6*100/$G$6</f>
        <v>0</v>
      </c>
      <c r="D7" s="3">
        <f t="shared" si="0"/>
        <v>1</v>
      </c>
      <c r="E7" s="3">
        <f t="shared" si="0"/>
        <v>1</v>
      </c>
      <c r="F7" s="3">
        <f t="shared" si="0"/>
        <v>0</v>
      </c>
      <c r="G7" s="7"/>
    </row>
    <row r="9" spans="1:8" x14ac:dyDescent="0.25">
      <c r="B9" t="s">
        <v>40</v>
      </c>
    </row>
    <row r="10" spans="1:8" ht="30" x14ac:dyDescent="0.25">
      <c r="B10" s="9" t="s">
        <v>20</v>
      </c>
      <c r="C10" s="10" t="s">
        <v>21</v>
      </c>
      <c r="D10" s="10" t="s">
        <v>22</v>
      </c>
      <c r="E10" s="10" t="s">
        <v>23</v>
      </c>
      <c r="F10" s="10" t="s">
        <v>24</v>
      </c>
      <c r="G10" s="11" t="s">
        <v>25</v>
      </c>
    </row>
    <row r="11" spans="1:8" x14ac:dyDescent="0.25">
      <c r="B11" s="7">
        <v>93</v>
      </c>
      <c r="C11" s="7">
        <v>0</v>
      </c>
      <c r="D11" s="7">
        <v>4</v>
      </c>
      <c r="E11" s="7">
        <v>2</v>
      </c>
      <c r="F11" s="7">
        <v>1</v>
      </c>
      <c r="G11" s="7">
        <f>SUM(B11:F11)</f>
        <v>100</v>
      </c>
    </row>
    <row r="12" spans="1:8" x14ac:dyDescent="0.25">
      <c r="A12" t="s">
        <v>26</v>
      </c>
      <c r="B12" s="3">
        <f>B11*100/$G$11</f>
        <v>93</v>
      </c>
      <c r="C12" s="3">
        <f t="shared" ref="C12:F12" si="1">C11*100/$G$11</f>
        <v>0</v>
      </c>
      <c r="D12" s="3">
        <f t="shared" si="1"/>
        <v>4</v>
      </c>
      <c r="E12" s="3">
        <f t="shared" si="1"/>
        <v>2</v>
      </c>
      <c r="F12" s="3">
        <f t="shared" si="1"/>
        <v>1</v>
      </c>
      <c r="G12" s="7"/>
    </row>
    <row r="14" spans="1:8" x14ac:dyDescent="0.25">
      <c r="A14" t="s">
        <v>19</v>
      </c>
      <c r="B14" t="s">
        <v>17</v>
      </c>
    </row>
    <row r="15" spans="1:8" ht="30" x14ac:dyDescent="0.25">
      <c r="B15" s="9" t="s">
        <v>20</v>
      </c>
      <c r="C15" s="10" t="s">
        <v>21</v>
      </c>
      <c r="D15" s="10" t="s">
        <v>22</v>
      </c>
      <c r="E15" s="10" t="s">
        <v>23</v>
      </c>
      <c r="F15" s="10" t="s">
        <v>24</v>
      </c>
      <c r="G15" s="11" t="s">
        <v>25</v>
      </c>
    </row>
    <row r="16" spans="1:8" x14ac:dyDescent="0.25">
      <c r="B16" s="7">
        <v>99</v>
      </c>
      <c r="C16" s="7">
        <v>0</v>
      </c>
      <c r="D16" s="7">
        <v>1</v>
      </c>
      <c r="E16" s="7"/>
      <c r="F16" s="7">
        <v>0</v>
      </c>
      <c r="G16" s="7">
        <f>SUM(B16:F16)</f>
        <v>100</v>
      </c>
    </row>
    <row r="17" spans="1:7" x14ac:dyDescent="0.25">
      <c r="A17" t="s">
        <v>26</v>
      </c>
      <c r="B17" s="7">
        <f>B16*100/$G$16</f>
        <v>99</v>
      </c>
      <c r="C17" s="7">
        <f t="shared" ref="C17:F17" si="2">C16*100/$G$16</f>
        <v>0</v>
      </c>
      <c r="D17" s="7">
        <f t="shared" si="2"/>
        <v>1</v>
      </c>
      <c r="E17" s="7">
        <f t="shared" si="2"/>
        <v>0</v>
      </c>
      <c r="F17" s="7">
        <f t="shared" si="2"/>
        <v>0</v>
      </c>
      <c r="G17" s="7"/>
    </row>
    <row r="19" spans="1:7" x14ac:dyDescent="0.25">
      <c r="B19" t="s">
        <v>40</v>
      </c>
    </row>
    <row r="20" spans="1:7" ht="30" x14ac:dyDescent="0.25">
      <c r="B20" s="9" t="s">
        <v>20</v>
      </c>
      <c r="C20" s="10" t="s">
        <v>27</v>
      </c>
      <c r="D20" s="10" t="s">
        <v>22</v>
      </c>
      <c r="E20" s="10" t="s">
        <v>23</v>
      </c>
      <c r="F20" s="10" t="s">
        <v>24</v>
      </c>
      <c r="G20" s="11" t="s">
        <v>25</v>
      </c>
    </row>
    <row r="21" spans="1:7" x14ac:dyDescent="0.25">
      <c r="B21" s="7">
        <v>20</v>
      </c>
      <c r="C21" s="7">
        <v>2</v>
      </c>
      <c r="D21" s="7">
        <v>0</v>
      </c>
      <c r="E21" s="7">
        <v>1</v>
      </c>
      <c r="F21" s="7">
        <v>2</v>
      </c>
      <c r="G21" s="7">
        <f>SUM(B21:F21)</f>
        <v>25</v>
      </c>
    </row>
    <row r="22" spans="1:7" x14ac:dyDescent="0.25">
      <c r="A22" t="s">
        <v>26</v>
      </c>
      <c r="B22" s="4">
        <f>B21*100/25</f>
        <v>80</v>
      </c>
      <c r="C22" s="4">
        <f t="shared" ref="C22:F22" si="3">C21*100/25</f>
        <v>8</v>
      </c>
      <c r="D22" s="4">
        <f t="shared" si="3"/>
        <v>0</v>
      </c>
      <c r="E22" s="4">
        <f t="shared" si="3"/>
        <v>4</v>
      </c>
      <c r="F22" s="4">
        <f t="shared" si="3"/>
        <v>8</v>
      </c>
      <c r="G22" s="7"/>
    </row>
    <row r="25" spans="1:7" x14ac:dyDescent="0.25">
      <c r="B25" t="s">
        <v>31</v>
      </c>
      <c r="C25" t="s">
        <v>51</v>
      </c>
      <c r="E25" t="s">
        <v>49</v>
      </c>
      <c r="F25" t="s">
        <v>52</v>
      </c>
    </row>
  </sheetData>
  <mergeCells count="2">
    <mergeCell ref="A1:G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Figure 6 B</vt:lpstr>
      <vt:lpstr>Figure 6 C</vt:lpstr>
      <vt:lpstr>Figure 6 E Exp 1-3 dias</vt:lpstr>
      <vt:lpstr>Figure 6 E Exp 2-3 dias</vt:lpstr>
      <vt:lpstr>Figure 6 E Exp 3-3 dias</vt:lpstr>
      <vt:lpstr>Figure 6 F Exp1-6 dias</vt:lpstr>
      <vt:lpstr>Figure 6  F Exp2-6 dias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 Laboratorio Gottifredi</cp:lastModifiedBy>
  <dcterms:created xsi:type="dcterms:W3CDTF">2022-10-30T21:31:11Z</dcterms:created>
  <dcterms:modified xsi:type="dcterms:W3CDTF">2022-11-16T12:47:33Z</dcterms:modified>
</cp:coreProperties>
</file>